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strucciones" sheetId="1" state="visible" r:id="rId1"/>
    <sheet name="Catálogo" sheetId="2" state="visible" r:id="rId2"/>
    <sheet name="Movimientos" sheetId="3" state="visible" r:id="rId3"/>
    <sheet name="Existencias" sheetId="4" state="visible" r:id="rId4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&quot;$&quot;#,##0.00"/>
  </numFmts>
  <fonts count="5">
    <font>
      <name val="Calibri"/>
      <family val="2"/>
      <color theme="1"/>
      <sz val="11"/>
      <scheme val="minor"/>
    </font>
    <font>
      <b val="1"/>
      <color rgb="00111111"/>
      <sz val="16"/>
    </font>
    <font>
      <color rgb="00555555"/>
      <sz val="10"/>
    </font>
    <font>
      <b val="1"/>
      <color rgb="00FFFFFF"/>
      <sz val="11"/>
    </font>
    <font>
      <b val="1"/>
    </font>
  </fonts>
  <fills count="4">
    <fill>
      <patternFill/>
    </fill>
    <fill>
      <patternFill patternType="gray125"/>
    </fill>
    <fill>
      <patternFill patternType="solid">
        <fgColor rgb="00111111"/>
      </patternFill>
    </fill>
    <fill>
      <patternFill patternType="solid">
        <fgColor rgb="00FFCC00"/>
      </patternFill>
    </fill>
  </fills>
  <borders count="2">
    <border>
      <left/>
      <right/>
      <top/>
      <bottom/>
      <diagonal/>
    </border>
    <border>
      <bottom style="thin">
        <color rgb="00DDDDDD"/>
      </bottom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2" borderId="0" applyAlignment="1" pivotButton="0" quotePrefix="0" xfId="0">
      <alignment vertical="center"/>
    </xf>
    <xf numFmtId="0" fontId="0" fillId="0" borderId="1" pivotButton="0" quotePrefix="0" xfId="0"/>
    <xf numFmtId="164" fontId="0" fillId="0" borderId="1" pivotButton="0" quotePrefix="0" xfId="0"/>
    <xf numFmtId="0" fontId="4" fillId="0" borderId="0" pivotButton="0" quotePrefix="0" xfId="0"/>
    <xf numFmtId="164" fontId="4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21"/>
  <sheetViews>
    <sheetView workbookViewId="0">
      <selection activeCell="A1" sqref="A1"/>
    </sheetView>
  </sheetViews>
  <sheetFormatPr baseColWidth="8" defaultRowHeight="15"/>
  <cols>
    <col width="95" customWidth="1" min="1" max="1"/>
  </cols>
  <sheetData>
    <row r="1">
      <c r="A1" s="1" t="inlineStr">
        <is>
          <t>Inventario en Excel con entradas y salidas</t>
        </is>
      </c>
    </row>
    <row r="2">
      <c r="A2" s="2" t="inlineStr">
        <is>
          <t>Azterion — plantilla que acompaña la guía en azterion.com/inventario-en-excel-entradas-y-salidas/</t>
        </is>
      </c>
    </row>
    <row r="4">
      <c r="A4" t="inlineStr"/>
    </row>
    <row r="5">
      <c r="A5" t="inlineStr">
        <is>
          <t>La regla de oro: las existencias NUNCA se capturan, se calculan.</t>
        </is>
      </c>
    </row>
    <row r="6">
      <c r="A6" t="inlineStr"/>
    </row>
    <row r="7">
      <c r="A7" t="inlineStr">
        <is>
          <t>1. En CATÁLOGO da de alta cada producto (una fila por producto).</t>
        </is>
      </c>
    </row>
    <row r="8">
      <c r="A8" t="inlineStr">
        <is>
          <t>2. En MOVIMIENTOS registra cada entrada y salida: nada se borra ni se edita.</t>
        </is>
      </c>
    </row>
    <row r="9">
      <c r="A9" t="inlineStr">
        <is>
          <t xml:space="preserve">   Si te equivocaste, agrega un movimiento de ajuste con su motivo.</t>
        </is>
      </c>
    </row>
    <row r="10">
      <c r="A10" t="inlineStr">
        <is>
          <t>3. EXISTENCIAS se calcula sola: inicial + entradas - salidas, con alerta de resurtido</t>
        </is>
      </c>
    </row>
    <row r="11">
      <c r="A11" t="inlineStr">
        <is>
          <t xml:space="preserve">   y el valor del dinero parado en mercancía.</t>
        </is>
      </c>
    </row>
    <row r="12">
      <c r="A12" t="inlineStr"/>
    </row>
    <row r="13">
      <c r="A13" t="inlineStr">
        <is>
          <t>Ya viene cargado el ejemplo de la guía: la playera PLA-M-BCA que empezó el mes</t>
        </is>
      </c>
    </row>
    <row r="14">
      <c r="A14" t="inlineStr">
        <is>
          <t>con 50 piezas, recibió 120 y salió 95 (92 ventas y 3 mermas) = 75 en existencia.</t>
        </is>
      </c>
    </row>
    <row r="15">
      <c r="A15" t="inlineStr"/>
    </row>
    <row r="16">
      <c r="A16" t="inlineStr">
        <is>
          <t>Cinco reglas para que el archivo no muera a los tres meses:</t>
        </is>
      </c>
    </row>
    <row r="17">
      <c r="A17" t="inlineStr">
        <is>
          <t xml:space="preserve">  • Un solo dueño del archivo.</t>
        </is>
      </c>
    </row>
    <row r="18">
      <c r="A18" t="inlineStr">
        <is>
          <t xml:space="preserve">  • Captura diaria, no semanal.</t>
        </is>
      </c>
    </row>
    <row r="19">
      <c r="A19" t="inlineStr">
        <is>
          <t xml:space="preserve">  • Valida los códigos (las celdas de Movimientos ya traen lista desplegable).</t>
        </is>
      </c>
    </row>
    <row r="20">
      <c r="A20" t="inlineStr">
        <is>
          <t xml:space="preserve">  • Conteo físico mensual; la diferencia se registra como ajuste.</t>
        </is>
      </c>
    </row>
    <row r="21">
      <c r="A21" t="inlineStr">
        <is>
          <t xml:space="preserve">  • Respalda en la nube.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F9"/>
  <sheetViews>
    <sheetView workbookViewId="0">
      <selection activeCell="A1" sqref="A1"/>
    </sheetView>
  </sheetViews>
  <sheetFormatPr baseColWidth="8" defaultRowHeight="15"/>
  <cols>
    <col width="14" customWidth="1" min="1" max="1"/>
    <col width="30" customWidth="1" min="2" max="2"/>
    <col width="10" customWidth="1" min="3" max="3"/>
    <col width="15" customWidth="1" min="4" max="4"/>
    <col width="15" customWidth="1" min="5" max="5"/>
    <col width="13" customWidth="1" min="6" max="6"/>
  </cols>
  <sheetData>
    <row r="1">
      <c r="A1" s="1" t="inlineStr">
        <is>
          <t>Catálogo de productos</t>
        </is>
      </c>
    </row>
    <row r="2">
      <c r="A2" s="2" t="inlineStr">
        <is>
          <t>Una fila por producto. El código es la llave de todo el archivo.</t>
        </is>
      </c>
    </row>
    <row r="4" ht="22" customHeight="1">
      <c r="A4" s="3" t="inlineStr">
        <is>
          <t>Código</t>
        </is>
      </c>
      <c r="B4" s="3" t="inlineStr">
        <is>
          <t>Descripción</t>
        </is>
      </c>
      <c r="C4" s="3" t="inlineStr">
        <is>
          <t>Unidad</t>
        </is>
      </c>
      <c r="D4" s="3" t="inlineStr">
        <is>
          <t>Costo unitario</t>
        </is>
      </c>
      <c r="E4" s="3" t="inlineStr">
        <is>
          <t>Precio de venta</t>
        </is>
      </c>
      <c r="F4" s="3" t="inlineStr">
        <is>
          <t>Stock mínimo</t>
        </is>
      </c>
    </row>
    <row r="5">
      <c r="A5" s="4" t="inlineStr">
        <is>
          <t>PLA-M-BCA</t>
        </is>
      </c>
      <c r="B5" s="4" t="inlineStr">
        <is>
          <t>Playera blanca talla M</t>
        </is>
      </c>
      <c r="C5" s="4" t="inlineStr">
        <is>
          <t>pieza</t>
        </is>
      </c>
      <c r="D5" s="5" t="n">
        <v>85</v>
      </c>
      <c r="E5" s="5" t="n">
        <v>179</v>
      </c>
      <c r="F5" s="4" t="n">
        <v>40</v>
      </c>
    </row>
    <row r="6">
      <c r="A6" s="4" t="inlineStr">
        <is>
          <t>PLA-M-NGR</t>
        </is>
      </c>
      <c r="B6" s="4" t="inlineStr">
        <is>
          <t>Playera negra talla M</t>
        </is>
      </c>
      <c r="C6" s="4" t="inlineStr">
        <is>
          <t>pieza</t>
        </is>
      </c>
      <c r="D6" s="5" t="n">
        <v>85</v>
      </c>
      <c r="E6" s="5" t="n">
        <v>179</v>
      </c>
      <c r="F6" s="4" t="n">
        <v>40</v>
      </c>
    </row>
    <row r="7">
      <c r="A7" s="4" t="inlineStr">
        <is>
          <t>SUD-G-GRS</t>
        </is>
      </c>
      <c r="B7" s="4" t="inlineStr">
        <is>
          <t>Sudadera gris talla G</t>
        </is>
      </c>
      <c r="C7" s="4" t="inlineStr">
        <is>
          <t>pieza</t>
        </is>
      </c>
      <c r="D7" s="5" t="n">
        <v>210</v>
      </c>
      <c r="E7" s="5" t="n">
        <v>449</v>
      </c>
      <c r="F7" s="4" t="n">
        <v>15</v>
      </c>
    </row>
    <row r="8">
      <c r="A8" s="4" t="inlineStr">
        <is>
          <t>GOR-U-NGR</t>
        </is>
      </c>
      <c r="B8" s="4" t="inlineStr">
        <is>
          <t>Gorra negra unitalla</t>
        </is>
      </c>
      <c r="C8" s="4" t="inlineStr">
        <is>
          <t>pieza</t>
        </is>
      </c>
      <c r="D8" s="5" t="n">
        <v>60</v>
      </c>
      <c r="E8" s="5" t="n">
        <v>149</v>
      </c>
      <c r="F8" s="4" t="n">
        <v>25</v>
      </c>
    </row>
    <row r="9">
      <c r="A9" s="4" t="inlineStr">
        <is>
          <t>CAL-U-BCA</t>
        </is>
      </c>
      <c r="B9" s="4" t="inlineStr">
        <is>
          <t>Calcetas blancas (par)</t>
        </is>
      </c>
      <c r="C9" s="4" t="inlineStr">
        <is>
          <t>par</t>
        </is>
      </c>
      <c r="D9" s="5" t="n">
        <v>22</v>
      </c>
      <c r="E9" s="5" t="n">
        <v>59</v>
      </c>
      <c r="F9" s="4" t="n">
        <v>60</v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F14"/>
  <sheetViews>
    <sheetView workbookViewId="0">
      <selection activeCell="A1" sqref="A1"/>
    </sheetView>
  </sheetViews>
  <sheetFormatPr baseColWidth="8" defaultRowHeight="15"/>
  <cols>
    <col width="12" customWidth="1" min="1" max="1"/>
    <col width="14" customWidth="1" min="2" max="2"/>
    <col width="12" customWidth="1" min="3" max="3"/>
    <col width="11" customWidth="1" min="4" max="4"/>
    <col width="13" customWidth="1" min="5" max="5"/>
    <col width="14" customWidth="1" min="6" max="6"/>
  </cols>
  <sheetData>
    <row r="1">
      <c r="A1" s="1" t="inlineStr">
        <is>
          <t>Movimientos (entradas y salidas)</t>
        </is>
      </c>
    </row>
    <row r="2">
      <c r="A2" s="2" t="inlineStr">
        <is>
          <t>Aquí vive toda la historia. Nada se borra: los errores se corrigen con un ajuste.</t>
        </is>
      </c>
    </row>
    <row r="4" ht="22" customHeight="1">
      <c r="A4" s="3" t="inlineStr">
        <is>
          <t>Fecha</t>
        </is>
      </c>
      <c r="B4" s="3" t="inlineStr">
        <is>
          <t>Código</t>
        </is>
      </c>
      <c r="C4" s="3" t="inlineStr">
        <is>
          <t>Tipo</t>
        </is>
      </c>
      <c r="D4" s="3" t="inlineStr">
        <is>
          <t>Cantidad</t>
        </is>
      </c>
      <c r="E4" s="3" t="inlineStr">
        <is>
          <t>Motivo</t>
        </is>
      </c>
      <c r="F4" s="3" t="inlineStr">
        <is>
          <t>Responsable</t>
        </is>
      </c>
    </row>
    <row r="5">
      <c r="A5" s="4" t="inlineStr">
        <is>
          <t>2026-09-01</t>
        </is>
      </c>
      <c r="B5" s="4" t="inlineStr">
        <is>
          <t>PLA-M-BCA</t>
        </is>
      </c>
      <c r="C5" s="4" t="inlineStr">
        <is>
          <t>ENTRADA</t>
        </is>
      </c>
      <c r="D5" s="4" t="n">
        <v>60</v>
      </c>
      <c r="E5" s="4" t="inlineStr">
        <is>
          <t>compra</t>
        </is>
      </c>
      <c r="F5" s="4" t="inlineStr">
        <is>
          <t>Ana</t>
        </is>
      </c>
    </row>
    <row r="6">
      <c r="A6" s="4" t="inlineStr">
        <is>
          <t>2026-09-01</t>
        </is>
      </c>
      <c r="B6" s="4" t="inlineStr">
        <is>
          <t>PLA-M-NGR</t>
        </is>
      </c>
      <c r="C6" s="4" t="inlineStr">
        <is>
          <t>ENTRADA</t>
        </is>
      </c>
      <c r="D6" s="4" t="n">
        <v>40</v>
      </c>
      <c r="E6" s="4" t="inlineStr">
        <is>
          <t>compra</t>
        </is>
      </c>
      <c r="F6" s="4" t="inlineStr">
        <is>
          <t>Ana</t>
        </is>
      </c>
    </row>
    <row r="7">
      <c r="A7" s="4" t="inlineStr">
        <is>
          <t>2026-09-02</t>
        </is>
      </c>
      <c r="B7" s="4" t="inlineStr">
        <is>
          <t>PLA-M-BCA</t>
        </is>
      </c>
      <c r="C7" s="4" t="inlineStr">
        <is>
          <t>SALIDA</t>
        </is>
      </c>
      <c r="D7" s="4" t="n">
        <v>31</v>
      </c>
      <c r="E7" s="4" t="inlineStr">
        <is>
          <t>venta</t>
        </is>
      </c>
      <c r="F7" s="4" t="inlineStr">
        <is>
          <t>Luis</t>
        </is>
      </c>
    </row>
    <row r="8">
      <c r="A8" s="4" t="inlineStr">
        <is>
          <t>2026-09-03</t>
        </is>
      </c>
      <c r="B8" s="4" t="inlineStr">
        <is>
          <t>SUD-G-GRS</t>
        </is>
      </c>
      <c r="C8" s="4" t="inlineStr">
        <is>
          <t>ENTRADA</t>
        </is>
      </c>
      <c r="D8" s="4" t="n">
        <v>20</v>
      </c>
      <c r="E8" s="4" t="inlineStr">
        <is>
          <t>compra</t>
        </is>
      </c>
      <c r="F8" s="4" t="inlineStr">
        <is>
          <t>Ana</t>
        </is>
      </c>
    </row>
    <row r="9">
      <c r="A9" s="4" t="inlineStr">
        <is>
          <t>2026-09-04</t>
        </is>
      </c>
      <c r="B9" s="4" t="inlineStr">
        <is>
          <t>PLA-M-BCA</t>
        </is>
      </c>
      <c r="C9" s="4" t="inlineStr">
        <is>
          <t>SALIDA</t>
        </is>
      </c>
      <c r="D9" s="4" t="n">
        <v>28</v>
      </c>
      <c r="E9" s="4" t="inlineStr">
        <is>
          <t>venta</t>
        </is>
      </c>
      <c r="F9" s="4" t="inlineStr">
        <is>
          <t>Luis</t>
        </is>
      </c>
    </row>
    <row r="10">
      <c r="A10" s="4" t="inlineStr">
        <is>
          <t>2026-09-08</t>
        </is>
      </c>
      <c r="B10" s="4" t="inlineStr">
        <is>
          <t>PLA-M-BCA</t>
        </is>
      </c>
      <c r="C10" s="4" t="inlineStr">
        <is>
          <t>ENTRADA</t>
        </is>
      </c>
      <c r="D10" s="4" t="n">
        <v>60</v>
      </c>
      <c r="E10" s="4" t="inlineStr">
        <is>
          <t>compra</t>
        </is>
      </c>
      <c r="F10" s="4" t="inlineStr">
        <is>
          <t>Ana</t>
        </is>
      </c>
    </row>
    <row r="11">
      <c r="A11" s="4" t="inlineStr">
        <is>
          <t>2026-09-10</t>
        </is>
      </c>
      <c r="B11" s="4" t="inlineStr">
        <is>
          <t>GOR-U-NGR</t>
        </is>
      </c>
      <c r="C11" s="4" t="inlineStr">
        <is>
          <t>SALIDA</t>
        </is>
      </c>
      <c r="D11" s="4" t="n">
        <v>8</v>
      </c>
      <c r="E11" s="4" t="inlineStr">
        <is>
          <t>venta</t>
        </is>
      </c>
      <c r="F11" s="4" t="inlineStr">
        <is>
          <t>Luis</t>
        </is>
      </c>
    </row>
    <row r="12">
      <c r="A12" s="4" t="inlineStr">
        <is>
          <t>2026-09-12</t>
        </is>
      </c>
      <c r="B12" s="4" t="inlineStr">
        <is>
          <t>PLA-M-BCA</t>
        </is>
      </c>
      <c r="C12" s="4" t="inlineStr">
        <is>
          <t>SALIDA</t>
        </is>
      </c>
      <c r="D12" s="4" t="n">
        <v>3</v>
      </c>
      <c r="E12" s="4" t="inlineStr">
        <is>
          <t>merma</t>
        </is>
      </c>
      <c r="F12" s="4" t="inlineStr">
        <is>
          <t>Ana</t>
        </is>
      </c>
    </row>
    <row r="13">
      <c r="A13" s="4" t="inlineStr">
        <is>
          <t>2026-09-15</t>
        </is>
      </c>
      <c r="B13" s="4" t="inlineStr">
        <is>
          <t>PLA-M-BCA</t>
        </is>
      </c>
      <c r="C13" s="4" t="inlineStr">
        <is>
          <t>SALIDA</t>
        </is>
      </c>
      <c r="D13" s="4" t="n">
        <v>33</v>
      </c>
      <c r="E13" s="4" t="inlineStr">
        <is>
          <t>venta</t>
        </is>
      </c>
      <c r="F13" s="4" t="inlineStr">
        <is>
          <t>Luis</t>
        </is>
      </c>
    </row>
    <row r="14">
      <c r="A14" s="4" t="inlineStr">
        <is>
          <t>2026-09-18</t>
        </is>
      </c>
      <c r="B14" s="4" t="inlineStr">
        <is>
          <t>CAL-U-BCA</t>
        </is>
      </c>
      <c r="C14" s="4" t="inlineStr">
        <is>
          <t>SALIDA</t>
        </is>
      </c>
      <c r="D14" s="4" t="n">
        <v>12</v>
      </c>
      <c r="E14" s="4" t="inlineStr">
        <is>
          <t>venta</t>
        </is>
      </c>
      <c r="F14" s="4" t="inlineStr">
        <is>
          <t>Luis</t>
        </is>
      </c>
    </row>
  </sheetData>
  <dataValidations count="3">
    <dataValidation sqref="C5:C500" showDropDown="0" showInputMessage="0" showErrorMessage="1" allowBlank="1" error="Solo ENTRADA o SALIDA" type="list">
      <formula1>"ENTRADA,SALIDA"</formula1>
    </dataValidation>
    <dataValidation sqref="B5:B500" showDropDown="0" showInputMessage="0" showErrorMessage="1" allowBlank="1" error="Usa un código dado de alta en Catálogo" type="list">
      <formula1>='Catálogo'!$A$5:$A$60</formula1>
    </dataValidation>
    <dataValidation sqref="E5:E500" showDropDown="0" showInputMessage="0" showErrorMessage="0" allowBlank="1" type="list">
      <formula1>"compra,venta,merma,devolución,ajuste"</formula1>
    </dataValidation>
  </dataValidations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G11"/>
  <sheetViews>
    <sheetView workbookViewId="0">
      <selection activeCell="A1" sqref="A1"/>
    </sheetView>
  </sheetViews>
  <sheetFormatPr baseColWidth="8" defaultRowHeight="15"/>
  <cols>
    <col width="14" customWidth="1" min="1" max="1"/>
    <col width="17" customWidth="1" min="2" max="2"/>
    <col width="16" customWidth="1" min="3" max="3"/>
    <col width="13" customWidth="1" min="4" max="4"/>
    <col width="10" customWidth="1" min="5" max="5"/>
    <col width="15" customWidth="1" min="6" max="6"/>
    <col width="14" customWidth="1" min="7" max="7"/>
  </cols>
  <sheetData>
    <row r="1">
      <c r="A1" s="1" t="inlineStr">
        <is>
          <t>Existencias (no teclees aquí: solo se lee)</t>
        </is>
      </c>
    </row>
    <row r="2">
      <c r="A2" s="2" t="inlineStr">
        <is>
          <t>Inicial + entradas − salidas. La columna Alerta avisa qué resurtir; Valor es el dinero parado.</t>
        </is>
      </c>
    </row>
    <row r="4" ht="22" customHeight="1">
      <c r="A4" s="3" t="inlineStr">
        <is>
          <t>Código</t>
        </is>
      </c>
      <c r="B4" s="3" t="inlineStr">
        <is>
          <t>Inventario inicial</t>
        </is>
      </c>
      <c r="C4" s="3" t="inlineStr">
        <is>
          <t>Existencia actual</t>
        </is>
      </c>
      <c r="D4" s="3" t="inlineStr">
        <is>
          <t>Stock mínimo</t>
        </is>
      </c>
      <c r="E4" s="3" t="inlineStr">
        <is>
          <t>Alerta</t>
        </is>
      </c>
      <c r="F4" s="3" t="inlineStr">
        <is>
          <t>Costo unitario</t>
        </is>
      </c>
      <c r="G4" s="3" t="inlineStr">
        <is>
          <t>Valor</t>
        </is>
      </c>
    </row>
    <row r="5">
      <c r="A5" s="4" t="inlineStr">
        <is>
          <t>PLA-M-BCA</t>
        </is>
      </c>
      <c r="B5" s="4" t="n">
        <v>50</v>
      </c>
      <c r="C5" s="4">
        <f>B5+SUMIFS(Movimientos!$D:$D,Movimientos!$B:$B,A5,Movimientos!$C:$C,"ENTRADA")-SUMIFS(Movimientos!$D:$D,Movimientos!$B:$B,A5,Movimientos!$C:$C,"SALIDA")</f>
        <v/>
      </c>
      <c r="D5" s="4">
        <f>IFERROR(VLOOKUP(A5,'Catálogo'!$A:$F,6,FALSE),0)</f>
        <v/>
      </c>
      <c r="E5" s="4">
        <f>IF(C5&lt;=D5,"PEDIR","OK")</f>
        <v/>
      </c>
      <c r="F5" s="5">
        <f>IFERROR(VLOOKUP(A5,'Catálogo'!$A:$F,4,FALSE),0)</f>
        <v/>
      </c>
      <c r="G5" s="5">
        <f>C5*F5</f>
        <v/>
      </c>
    </row>
    <row r="6">
      <c r="A6" s="4" t="inlineStr">
        <is>
          <t>PLA-M-NGR</t>
        </is>
      </c>
      <c r="B6" s="4" t="n">
        <v>25</v>
      </c>
      <c r="C6" s="4">
        <f>B6+SUMIFS(Movimientos!$D:$D,Movimientos!$B:$B,A6,Movimientos!$C:$C,"ENTRADA")-SUMIFS(Movimientos!$D:$D,Movimientos!$B:$B,A6,Movimientos!$C:$C,"SALIDA")</f>
        <v/>
      </c>
      <c r="D6" s="4">
        <f>IFERROR(VLOOKUP(A6,'Catálogo'!$A:$F,6,FALSE),0)</f>
        <v/>
      </c>
      <c r="E6" s="4">
        <f>IF(C6&lt;=D6,"PEDIR","OK")</f>
        <v/>
      </c>
      <c r="F6" s="5">
        <f>IFERROR(VLOOKUP(A6,'Catálogo'!$A:$F,4,FALSE),0)</f>
        <v/>
      </c>
      <c r="G6" s="5">
        <f>C6*F6</f>
        <v/>
      </c>
    </row>
    <row r="7">
      <c r="A7" s="4" t="inlineStr">
        <is>
          <t>SUD-G-GRS</t>
        </is>
      </c>
      <c r="B7" s="4" t="n">
        <v>10</v>
      </c>
      <c r="C7" s="4">
        <f>B7+SUMIFS(Movimientos!$D:$D,Movimientos!$B:$B,A7,Movimientos!$C:$C,"ENTRADA")-SUMIFS(Movimientos!$D:$D,Movimientos!$B:$B,A7,Movimientos!$C:$C,"SALIDA")</f>
        <v/>
      </c>
      <c r="D7" s="4">
        <f>IFERROR(VLOOKUP(A7,'Catálogo'!$A:$F,6,FALSE),0)</f>
        <v/>
      </c>
      <c r="E7" s="4">
        <f>IF(C7&lt;=D7,"PEDIR","OK")</f>
        <v/>
      </c>
      <c r="F7" s="5">
        <f>IFERROR(VLOOKUP(A7,'Catálogo'!$A:$F,4,FALSE),0)</f>
        <v/>
      </c>
      <c r="G7" s="5">
        <f>C7*F7</f>
        <v/>
      </c>
    </row>
    <row r="8">
      <c r="A8" s="4" t="inlineStr">
        <is>
          <t>GOR-U-NGR</t>
        </is>
      </c>
      <c r="B8" s="4" t="n">
        <v>30</v>
      </c>
      <c r="C8" s="4">
        <f>B8+SUMIFS(Movimientos!$D:$D,Movimientos!$B:$B,A8,Movimientos!$C:$C,"ENTRADA")-SUMIFS(Movimientos!$D:$D,Movimientos!$B:$B,A8,Movimientos!$C:$C,"SALIDA")</f>
        <v/>
      </c>
      <c r="D8" s="4">
        <f>IFERROR(VLOOKUP(A8,'Catálogo'!$A:$F,6,FALSE),0)</f>
        <v/>
      </c>
      <c r="E8" s="4">
        <f>IF(C8&lt;=D8,"PEDIR","OK")</f>
        <v/>
      </c>
      <c r="F8" s="5">
        <f>IFERROR(VLOOKUP(A8,'Catálogo'!$A:$F,4,FALSE),0)</f>
        <v/>
      </c>
      <c r="G8" s="5">
        <f>C8*F8</f>
        <v/>
      </c>
    </row>
    <row r="9">
      <c r="A9" s="4" t="inlineStr">
        <is>
          <t>CAL-U-BCA</t>
        </is>
      </c>
      <c r="B9" s="4" t="n">
        <v>80</v>
      </c>
      <c r="C9" s="4">
        <f>B9+SUMIFS(Movimientos!$D:$D,Movimientos!$B:$B,A9,Movimientos!$C:$C,"ENTRADA")-SUMIFS(Movimientos!$D:$D,Movimientos!$B:$B,A9,Movimientos!$C:$C,"SALIDA")</f>
        <v/>
      </c>
      <c r="D9" s="4">
        <f>IFERROR(VLOOKUP(A9,'Catálogo'!$A:$F,6,FALSE),0)</f>
        <v/>
      </c>
      <c r="E9" s="4">
        <f>IF(C9&lt;=D9,"PEDIR","OK")</f>
        <v/>
      </c>
      <c r="F9" s="5">
        <f>IFERROR(VLOOKUP(A9,'Catálogo'!$A:$F,4,FALSE),0)</f>
        <v/>
      </c>
      <c r="G9" s="5">
        <f>C9*F9</f>
        <v/>
      </c>
    </row>
    <row r="11">
      <c r="F11" s="6" t="inlineStr">
        <is>
          <t>Valor total:</t>
        </is>
      </c>
      <c r="G11" s="7">
        <f>SUM(G5:G9)</f>
        <v/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2026-09-09T02:52:59Z</dcterms:created>
  <dcterms:modified xsi:type="dcterms:W3CDTF">2026-09-09T02:52:59Z</dcterms:modified>
</cp:coreProperties>
</file>